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0350" activeTab="0"/>
  </bookViews>
  <sheets>
    <sheet name="表 03-1 工程施工费预算表" sheetId="1" r:id="rId1"/>
  </sheets>
  <definedNames/>
  <calcPr fullCalcOnLoad="1"/>
</workbook>
</file>

<file path=xl/sharedStrings.xml><?xml version="1.0" encoding="utf-8"?>
<sst xmlns="http://schemas.openxmlformats.org/spreadsheetml/2006/main" count="133" uniqueCount="56">
  <si>
    <t/>
  </si>
  <si>
    <t>已标价的工程量清单</t>
  </si>
  <si>
    <t>项目名称:杞县西寨乡等（2）个乡土地整治项目裴村店乡道路工程2标段（二次）</t>
  </si>
  <si>
    <t>金额单位:元</t>
  </si>
  <si>
    <t>序号</t>
  </si>
  <si>
    <t>定额编号</t>
  </si>
  <si>
    <t>工程或费用名称</t>
  </si>
  <si>
    <t>单位</t>
  </si>
  <si>
    <t>工程量</t>
  </si>
  <si>
    <t>综合单价</t>
  </si>
  <si>
    <t>合计</t>
  </si>
  <si>
    <t>(1)</t>
  </si>
  <si>
    <t>(2)</t>
  </si>
  <si>
    <t>(3)</t>
  </si>
  <si>
    <t>(4)</t>
  </si>
  <si>
    <t>(5)</t>
  </si>
  <si>
    <t>(6)</t>
  </si>
  <si>
    <t>一</t>
  </si>
  <si>
    <t>田间道路工程</t>
  </si>
  <si>
    <t>1</t>
  </si>
  <si>
    <t>田间主道</t>
  </si>
  <si>
    <t>km</t>
  </si>
  <si>
    <t>80001</t>
  </si>
  <si>
    <t>路床(槽)压实</t>
  </si>
  <si>
    <t>1000m2</t>
  </si>
  <si>
    <t>80007+80008*10换</t>
  </si>
  <si>
    <t>灰土路基 厚度200mm</t>
  </si>
  <si>
    <t>80043+80044*3换</t>
  </si>
  <si>
    <t>水泥混凝土路面 厚度180mm~换:商品混凝土 C25</t>
  </si>
  <si>
    <t>80045+80046*(-2)换</t>
  </si>
  <si>
    <t>培路肩 培肩厚度180mm</t>
  </si>
  <si>
    <t>40282</t>
  </si>
  <si>
    <t>胀缝 沥青木板</t>
  </si>
  <si>
    <t>100m2</t>
  </si>
  <si>
    <t>40280</t>
  </si>
  <si>
    <t>缩缝 沥青油毡 二毡三油</t>
  </si>
  <si>
    <t>二</t>
  </si>
  <si>
    <t>其他工程</t>
  </si>
  <si>
    <t>工程标志牌</t>
  </si>
  <si>
    <t>套</t>
  </si>
  <si>
    <t>10001</t>
  </si>
  <si>
    <t>人工挖土方 Ⅰ、Ⅱ类土</t>
  </si>
  <si>
    <t>100m3</t>
  </si>
  <si>
    <t>10340</t>
  </si>
  <si>
    <t>建筑物土方回填 机械夯填</t>
  </si>
  <si>
    <t>30069换</t>
  </si>
  <si>
    <t>浆砌砖 基础~换:砌筑砂浆 M7.5 水泥32.5</t>
  </si>
  <si>
    <t>30075+30078*0换</t>
  </si>
  <si>
    <t>砌体砂浆抹面 厚15mm 平面 ~换:防水砂浆 1：3</t>
  </si>
  <si>
    <t>30071换</t>
  </si>
  <si>
    <t>贴瓷片~换:砌筑砂浆 M7.5 水泥32.5 换:瓷片</t>
  </si>
  <si>
    <t>定制瓷片</t>
  </si>
  <si>
    <t>m2</t>
  </si>
  <si>
    <t>2</t>
  </si>
  <si>
    <t>次要标志牌</t>
  </si>
  <si>
    <t>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</si>
</sst>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00_ "/>
  </numFmts>
  <fonts count="47">
    <font>
      <sz val="10"/>
      <color indexed="8"/>
      <name val="Arial"/>
      <family val="2"/>
    </font>
    <font>
      <sz val="10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center" vertical="center"/>
    </xf>
    <xf numFmtId="179" fontId="7" fillId="0" borderId="12" xfId="0" applyNumberFormat="1" applyFont="1" applyFill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right" vertical="center"/>
    </xf>
    <xf numFmtId="179" fontId="6" fillId="0" borderId="11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2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workbookViewId="0" topLeftCell="A1">
      <selection activeCell="I39" sqref="I39"/>
    </sheetView>
  </sheetViews>
  <sheetFormatPr defaultColWidth="9.140625" defaultRowHeight="12.75"/>
  <cols>
    <col min="1" max="1" width="4.7109375" style="1" customWidth="1"/>
    <col min="2" max="2" width="9.421875" style="1" customWidth="1"/>
    <col min="3" max="3" width="32.57421875" style="1" customWidth="1"/>
    <col min="4" max="4" width="6.57421875" style="1" customWidth="1"/>
    <col min="5" max="5" width="9.28125" style="1" customWidth="1"/>
    <col min="6" max="6" width="11.421875" style="1" customWidth="1"/>
    <col min="7" max="7" width="12.57421875" style="1" customWidth="1"/>
    <col min="8" max="8" width="3.421875" style="1" customWidth="1"/>
    <col min="9" max="9" width="17.140625" style="1" customWidth="1"/>
    <col min="10" max="10" width="14.00390625" style="1" customWidth="1"/>
    <col min="11" max="12" width="12.8515625" style="1" bestFit="1" customWidth="1"/>
    <col min="13" max="16384" width="9.140625" style="1" customWidth="1"/>
  </cols>
  <sheetData>
    <row r="1" spans="1:7" ht="21" customHeight="1">
      <c r="A1" s="2"/>
      <c r="B1" s="3" t="s">
        <v>0</v>
      </c>
      <c r="C1" s="3" t="s">
        <v>0</v>
      </c>
      <c r="D1" s="4" t="s">
        <v>0</v>
      </c>
      <c r="E1" s="4" t="s">
        <v>0</v>
      </c>
      <c r="F1" s="4" t="s">
        <v>0</v>
      </c>
      <c r="G1" s="4" t="s">
        <v>0</v>
      </c>
    </row>
    <row r="2" spans="1:7" ht="60" customHeight="1">
      <c r="A2" s="5" t="s">
        <v>1</v>
      </c>
      <c r="B2" s="5" t="s">
        <v>0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</row>
    <row r="3" spans="1:7" ht="21" customHeight="1">
      <c r="A3" s="6" t="s">
        <v>2</v>
      </c>
      <c r="B3" s="6"/>
      <c r="C3" s="6"/>
      <c r="D3" s="6"/>
      <c r="E3" s="6"/>
      <c r="F3" s="7" t="s">
        <v>3</v>
      </c>
      <c r="G3" s="7" t="s">
        <v>0</v>
      </c>
    </row>
    <row r="4" spans="1:7" ht="21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</row>
    <row r="5" spans="1:7" ht="21" customHeight="1">
      <c r="A5" s="8" t="s">
        <v>0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15</v>
      </c>
      <c r="G5" s="8" t="s">
        <v>16</v>
      </c>
    </row>
    <row r="6" spans="1:10" ht="27" customHeight="1">
      <c r="A6" s="8" t="s">
        <v>17</v>
      </c>
      <c r="B6" s="9" t="s">
        <v>0</v>
      </c>
      <c r="C6" s="10" t="s">
        <v>18</v>
      </c>
      <c r="D6" s="11" t="s">
        <v>0</v>
      </c>
      <c r="E6" s="12" t="s">
        <v>0</v>
      </c>
      <c r="F6" s="13"/>
      <c r="G6" s="14"/>
      <c r="I6" s="26"/>
      <c r="J6" s="26"/>
    </row>
    <row r="7" spans="1:10" ht="27" customHeight="1">
      <c r="A7" s="8" t="s">
        <v>19</v>
      </c>
      <c r="B7" s="9" t="s">
        <v>0</v>
      </c>
      <c r="C7" s="15" t="s">
        <v>20</v>
      </c>
      <c r="D7" s="16" t="s">
        <v>21</v>
      </c>
      <c r="E7" s="17">
        <v>5.01844</v>
      </c>
      <c r="F7" s="18"/>
      <c r="G7" s="18"/>
      <c r="I7" s="27"/>
      <c r="J7" s="26"/>
    </row>
    <row r="8" spans="1:10" ht="27" customHeight="1">
      <c r="A8" s="8" t="s">
        <v>0</v>
      </c>
      <c r="B8" s="9" t="s">
        <v>22</v>
      </c>
      <c r="C8" s="15" t="s">
        <v>23</v>
      </c>
      <c r="D8" s="16" t="s">
        <v>24</v>
      </c>
      <c r="E8" s="12">
        <f>E7*4.6</f>
        <v>23.084823999999998</v>
      </c>
      <c r="F8" s="13"/>
      <c r="G8" s="13"/>
      <c r="I8" s="26"/>
      <c r="J8" s="26"/>
    </row>
    <row r="9" spans="1:10" ht="27" customHeight="1">
      <c r="A9" s="8" t="s">
        <v>0</v>
      </c>
      <c r="B9" s="9" t="s">
        <v>25</v>
      </c>
      <c r="C9" s="15" t="s">
        <v>26</v>
      </c>
      <c r="D9" s="16" t="s">
        <v>24</v>
      </c>
      <c r="E9" s="19">
        <f>E7*4.6</f>
        <v>23.084823999999998</v>
      </c>
      <c r="F9" s="18"/>
      <c r="G9" s="18"/>
      <c r="I9" s="26"/>
      <c r="J9" s="26"/>
    </row>
    <row r="10" spans="1:10" ht="27" customHeight="1">
      <c r="A10" s="8" t="s">
        <v>0</v>
      </c>
      <c r="B10" s="9" t="s">
        <v>27</v>
      </c>
      <c r="C10" s="15" t="s">
        <v>28</v>
      </c>
      <c r="D10" s="16" t="s">
        <v>24</v>
      </c>
      <c r="E10" s="12">
        <f>E7*4</f>
        <v>20.07376</v>
      </c>
      <c r="F10" s="13"/>
      <c r="G10" s="13"/>
      <c r="I10" s="26"/>
      <c r="J10" s="26"/>
    </row>
    <row r="11" spans="1:10" ht="27" customHeight="1">
      <c r="A11" s="8" t="s">
        <v>0</v>
      </c>
      <c r="B11" s="9" t="s">
        <v>29</v>
      </c>
      <c r="C11" s="15" t="s">
        <v>30</v>
      </c>
      <c r="D11" s="16" t="s">
        <v>24</v>
      </c>
      <c r="E11" s="19">
        <f>E7*2.35586286666</f>
        <v>11.82275644456121</v>
      </c>
      <c r="F11" s="18"/>
      <c r="G11" s="18"/>
      <c r="I11" s="26"/>
      <c r="J11" s="26"/>
    </row>
    <row r="12" spans="1:10" ht="27" customHeight="1">
      <c r="A12" s="8" t="s">
        <v>0</v>
      </c>
      <c r="B12" s="9" t="s">
        <v>31</v>
      </c>
      <c r="C12" s="15" t="s">
        <v>32</v>
      </c>
      <c r="D12" s="16" t="s">
        <v>33</v>
      </c>
      <c r="E12" s="19">
        <f>E7*0.0357206644</f>
        <v>0.179262011051536</v>
      </c>
      <c r="F12" s="18"/>
      <c r="G12" s="18"/>
      <c r="I12" s="26"/>
      <c r="J12" s="26"/>
    </row>
    <row r="13" spans="1:10" ht="27" customHeight="1">
      <c r="A13" s="8" t="s">
        <v>0</v>
      </c>
      <c r="B13" s="9" t="s">
        <v>34</v>
      </c>
      <c r="C13" s="15" t="s">
        <v>35</v>
      </c>
      <c r="D13" s="16" t="s">
        <v>33</v>
      </c>
      <c r="E13" s="19">
        <f>E7*0.47967749342</f>
        <v>2.4072327200786647</v>
      </c>
      <c r="F13" s="18"/>
      <c r="G13" s="18"/>
      <c r="I13" s="26"/>
      <c r="J13" s="26"/>
    </row>
    <row r="14" spans="1:7" ht="27" customHeight="1">
      <c r="A14" s="8" t="s">
        <v>36</v>
      </c>
      <c r="B14" s="9" t="s">
        <v>0</v>
      </c>
      <c r="C14" s="15" t="s">
        <v>37</v>
      </c>
      <c r="D14" s="16" t="s">
        <v>0</v>
      </c>
      <c r="E14" s="19" t="s">
        <v>0</v>
      </c>
      <c r="F14" s="18"/>
      <c r="G14" s="20"/>
    </row>
    <row r="15" spans="1:7" ht="27" customHeight="1">
      <c r="A15" s="8" t="s">
        <v>19</v>
      </c>
      <c r="B15" s="9" t="s">
        <v>0</v>
      </c>
      <c r="C15" s="15" t="s">
        <v>38</v>
      </c>
      <c r="D15" s="16" t="s">
        <v>39</v>
      </c>
      <c r="E15" s="19">
        <v>6</v>
      </c>
      <c r="F15" s="18"/>
      <c r="G15" s="18"/>
    </row>
    <row r="16" spans="1:9" ht="27" customHeight="1">
      <c r="A16" s="8" t="s">
        <v>0</v>
      </c>
      <c r="B16" s="9" t="s">
        <v>40</v>
      </c>
      <c r="C16" s="15" t="s">
        <v>41</v>
      </c>
      <c r="D16" s="16" t="s">
        <v>42</v>
      </c>
      <c r="E16" s="19">
        <f>E15*0.0056</f>
        <v>0.0336</v>
      </c>
      <c r="F16" s="18"/>
      <c r="G16" s="18"/>
      <c r="I16" s="28"/>
    </row>
    <row r="17" spans="1:9" ht="27" customHeight="1">
      <c r="A17" s="8" t="s">
        <v>0</v>
      </c>
      <c r="B17" s="9" t="s">
        <v>43</v>
      </c>
      <c r="C17" s="15" t="s">
        <v>44</v>
      </c>
      <c r="D17" s="16" t="s">
        <v>42</v>
      </c>
      <c r="E17" s="19">
        <f>E15*0.0047</f>
        <v>0.028200000000000003</v>
      </c>
      <c r="F17" s="18"/>
      <c r="G17" s="18"/>
      <c r="I17" s="28"/>
    </row>
    <row r="18" spans="1:9" ht="27" customHeight="1">
      <c r="A18" s="8" t="s">
        <v>0</v>
      </c>
      <c r="B18" s="9" t="s">
        <v>45</v>
      </c>
      <c r="C18" s="15" t="s">
        <v>46</v>
      </c>
      <c r="D18" s="16" t="s">
        <v>42</v>
      </c>
      <c r="E18" s="19">
        <f>E15*0.0047</f>
        <v>0.028200000000000003</v>
      </c>
      <c r="F18" s="18"/>
      <c r="G18" s="18"/>
      <c r="I18" s="28"/>
    </row>
    <row r="19" spans="1:9" ht="27" customHeight="1">
      <c r="A19" s="8" t="s">
        <v>0</v>
      </c>
      <c r="B19" s="9" t="s">
        <v>47</v>
      </c>
      <c r="C19" s="15" t="s">
        <v>48</v>
      </c>
      <c r="D19" s="16" t="s">
        <v>33</v>
      </c>
      <c r="E19" s="19">
        <f>E15*0.037</f>
        <v>0.22199999999999998</v>
      </c>
      <c r="F19" s="18"/>
      <c r="G19" s="18"/>
      <c r="I19" s="27"/>
    </row>
    <row r="20" spans="1:9" ht="27" customHeight="1">
      <c r="A20" s="8" t="s">
        <v>0</v>
      </c>
      <c r="B20" s="9" t="s">
        <v>49</v>
      </c>
      <c r="C20" s="15" t="s">
        <v>50</v>
      </c>
      <c r="D20" s="16" t="s">
        <v>42</v>
      </c>
      <c r="E20" s="19">
        <f>E15*0.008925</f>
        <v>0.05355</v>
      </c>
      <c r="F20" s="18"/>
      <c r="G20" s="18"/>
      <c r="I20" s="27"/>
    </row>
    <row r="21" spans="1:9" ht="27" customHeight="1">
      <c r="A21" s="8" t="s">
        <v>0</v>
      </c>
      <c r="B21" s="9" t="s">
        <v>0</v>
      </c>
      <c r="C21" s="15" t="s">
        <v>51</v>
      </c>
      <c r="D21" s="16" t="s">
        <v>52</v>
      </c>
      <c r="E21" s="19">
        <f>E15*0.96</f>
        <v>5.76</v>
      </c>
      <c r="F21" s="18"/>
      <c r="G21" s="18"/>
      <c r="I21" s="27"/>
    </row>
    <row r="22" spans="1:7" ht="27" customHeight="1">
      <c r="A22" s="8" t="s">
        <v>53</v>
      </c>
      <c r="B22" s="9" t="s">
        <v>0</v>
      </c>
      <c r="C22" s="15" t="s">
        <v>54</v>
      </c>
      <c r="D22" s="16" t="s">
        <v>39</v>
      </c>
      <c r="E22" s="19">
        <v>3</v>
      </c>
      <c r="F22" s="18"/>
      <c r="G22" s="18"/>
    </row>
    <row r="23" spans="1:7" ht="27" customHeight="1">
      <c r="A23" s="8" t="s">
        <v>0</v>
      </c>
      <c r="B23" s="9" t="s">
        <v>40</v>
      </c>
      <c r="C23" s="15" t="s">
        <v>41</v>
      </c>
      <c r="D23" s="16" t="s">
        <v>42</v>
      </c>
      <c r="E23" s="19">
        <f>E22*0.007</f>
        <v>0.021</v>
      </c>
      <c r="F23" s="18"/>
      <c r="G23" s="18"/>
    </row>
    <row r="24" spans="1:7" ht="27" customHeight="1">
      <c r="A24" s="8" t="s">
        <v>0</v>
      </c>
      <c r="B24" s="9" t="s">
        <v>43</v>
      </c>
      <c r="C24" s="15" t="s">
        <v>44</v>
      </c>
      <c r="D24" s="16" t="s">
        <v>42</v>
      </c>
      <c r="E24" s="19">
        <f>E22*0.0055</f>
        <v>0.0165</v>
      </c>
      <c r="F24" s="18"/>
      <c r="G24" s="18"/>
    </row>
    <row r="25" spans="1:7" ht="27" customHeight="1">
      <c r="A25" s="8" t="s">
        <v>0</v>
      </c>
      <c r="B25" s="9" t="s">
        <v>45</v>
      </c>
      <c r="C25" s="15" t="s">
        <v>46</v>
      </c>
      <c r="D25" s="16" t="s">
        <v>42</v>
      </c>
      <c r="E25" s="19">
        <f>E22*0.0087</f>
        <v>0.026099999999999998</v>
      </c>
      <c r="F25" s="18"/>
      <c r="G25" s="18"/>
    </row>
    <row r="26" spans="1:7" ht="27" customHeight="1">
      <c r="A26" s="8" t="s">
        <v>0</v>
      </c>
      <c r="B26" s="9" t="s">
        <v>47</v>
      </c>
      <c r="C26" s="15" t="s">
        <v>48</v>
      </c>
      <c r="D26" s="16" t="s">
        <v>33</v>
      </c>
      <c r="E26" s="19">
        <f>E22*0.0728</f>
        <v>0.2184</v>
      </c>
      <c r="F26" s="18"/>
      <c r="G26" s="18"/>
    </row>
    <row r="27" spans="1:7" ht="27" customHeight="1">
      <c r="A27" s="8" t="s">
        <v>0</v>
      </c>
      <c r="B27" s="9" t="s">
        <v>49</v>
      </c>
      <c r="C27" s="15" t="s">
        <v>50</v>
      </c>
      <c r="D27" s="16" t="s">
        <v>42</v>
      </c>
      <c r="E27" s="19">
        <f>E22*0.00364</f>
        <v>0.01092</v>
      </c>
      <c r="F27" s="18"/>
      <c r="G27" s="18"/>
    </row>
    <row r="28" spans="1:7" ht="21" customHeight="1">
      <c r="A28" s="16" t="s">
        <v>55</v>
      </c>
      <c r="B28" s="16" t="s">
        <v>0</v>
      </c>
      <c r="C28" s="16" t="s">
        <v>0</v>
      </c>
      <c r="D28" s="21" t="s">
        <v>0</v>
      </c>
      <c r="E28" s="18" t="s">
        <v>0</v>
      </c>
      <c r="F28" s="18"/>
      <c r="G28" s="22"/>
    </row>
    <row r="29" spans="1:7" ht="29.25" customHeight="1">
      <c r="A29" s="23"/>
      <c r="B29" s="24"/>
      <c r="C29" s="24"/>
      <c r="D29" s="24"/>
      <c r="E29" s="25" t="s">
        <v>0</v>
      </c>
      <c r="F29" s="25"/>
      <c r="G29" s="25"/>
    </row>
    <row r="30" spans="1:7" ht="4.5" customHeight="1">
      <c r="A30" s="4" t="s">
        <v>0</v>
      </c>
      <c r="B30" s="4" t="s">
        <v>0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</row>
  </sheetData>
  <sheetProtection/>
  <mergeCells count="6">
    <mergeCell ref="A2:G2"/>
    <mergeCell ref="A3:E3"/>
    <mergeCell ref="F3:G3"/>
    <mergeCell ref="A28:C28"/>
    <mergeCell ref="A29:D29"/>
    <mergeCell ref="A4:A5"/>
  </mergeCells>
  <printOptions horizontalCentered="1"/>
  <pageMargins left="0.59" right="0.3" top="0.79" bottom="0.39" header="0.51" footer="0.3"/>
  <pageSetup blackAndWhite="1" horizontalDpi="600" verticalDpi="600" orientation="portrait" paperSize="9"/>
  <headerFooter scaleWithDoc="0" alignWithMargins="0">
    <oddFooter>&amp;R&amp;[页码]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zhongxin</cp:lastModifiedBy>
  <dcterms:created xsi:type="dcterms:W3CDTF">2018-10-25T01:05:22Z</dcterms:created>
  <dcterms:modified xsi:type="dcterms:W3CDTF">2018-11-20T00:51:59Z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2052-10.1.0.7521</vt:lpwstr>
  </property>
</Properties>
</file>