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表 03-1 工程施工费预算表" sheetId="1" r:id="rId1"/>
  </sheets>
  <definedNames/>
  <calcPr fullCalcOnLoad="1"/>
</workbook>
</file>

<file path=xl/sharedStrings.xml><?xml version="1.0" encoding="utf-8"?>
<sst xmlns="http://schemas.openxmlformats.org/spreadsheetml/2006/main" count="240" uniqueCount="97">
  <si>
    <t/>
  </si>
  <si>
    <t>已标价的工程量清单</t>
  </si>
  <si>
    <t>项目名称:杞县西寨乡等（2）个乡土地整治项目裴村店乡道路工程1标段（二次）</t>
  </si>
  <si>
    <t>金额单位:元</t>
  </si>
  <si>
    <t>序号</t>
  </si>
  <si>
    <t>定额编号</t>
  </si>
  <si>
    <t>工程或费用名称</t>
  </si>
  <si>
    <t>单位</t>
  </si>
  <si>
    <t>工程量</t>
  </si>
  <si>
    <t>综合单价</t>
  </si>
  <si>
    <t>合计</t>
  </si>
  <si>
    <t>(1)</t>
  </si>
  <si>
    <t>(2)</t>
  </si>
  <si>
    <t>(3)</t>
  </si>
  <si>
    <t>(4)</t>
  </si>
  <si>
    <t>(5)</t>
  </si>
  <si>
    <t>(6)</t>
  </si>
  <si>
    <t>一</t>
  </si>
  <si>
    <t>灌溉与排水工程</t>
  </si>
  <si>
    <t>1</t>
  </si>
  <si>
    <t>清淤沟渠</t>
  </si>
  <si>
    <t>km</t>
  </si>
  <si>
    <t>10134换</t>
  </si>
  <si>
    <t>1m3挖掘机挖装淤泥、流砂自卸汽车运输 运距2km~自卸汽车 柴油型  载重量8t</t>
  </si>
  <si>
    <t>100m3</t>
  </si>
  <si>
    <t>2</t>
  </si>
  <si>
    <t>板涵（净宽4.5m，净跨4m）</t>
  </si>
  <si>
    <t>座</t>
  </si>
  <si>
    <t>10199换</t>
  </si>
  <si>
    <t>挖掘机挖土 Ⅰ、Ⅱ类土~单斗挖掘机 油动 斗容1m3</t>
  </si>
  <si>
    <t>10340</t>
  </si>
  <si>
    <t>土方回填</t>
  </si>
  <si>
    <t>40005换</t>
  </si>
  <si>
    <t>C20砼基础~换:商品混凝土 C20</t>
  </si>
  <si>
    <t>40072换</t>
  </si>
  <si>
    <t>交通桥 桥台 ~换:商品混凝土 C20</t>
  </si>
  <si>
    <t>40125换</t>
  </si>
  <si>
    <t>C25砼台帽~换:商品混凝土 C25</t>
  </si>
  <si>
    <t>40077换</t>
  </si>
  <si>
    <t>交通桥 桥板 c30砼预制盖板~换:商品混凝土C30</t>
  </si>
  <si>
    <t>40155</t>
  </si>
  <si>
    <t>汽车运输预制混凝土板 0.6m3＜体积≤1.5m3 运距0.5km</t>
  </si>
  <si>
    <t>40195换</t>
  </si>
  <si>
    <t>预制混凝土板安装 单个构件体积0.6～2m3~换:商品混凝土 C30 换:砌筑砂浆 M10 水泥32.5</t>
  </si>
  <si>
    <t>40079换</t>
  </si>
  <si>
    <t>交通桥 桥面C30铺装 换:商品混凝土 C30</t>
  </si>
  <si>
    <t>钢筋砼缘石~换:商品混凝土 C25</t>
  </si>
  <si>
    <t>40084换</t>
  </si>
  <si>
    <t>砼铰缝~换:商品混凝土 C40</t>
  </si>
  <si>
    <t>40279</t>
  </si>
  <si>
    <t>沥青油毡 一毡二油</t>
  </si>
  <si>
    <t>100m2</t>
  </si>
  <si>
    <t>40284</t>
  </si>
  <si>
    <t>闭孔低发泡沫塑料板 平面</t>
  </si>
  <si>
    <t>50072</t>
  </si>
  <si>
    <t>φ50排水管</t>
  </si>
  <si>
    <t>10个</t>
  </si>
  <si>
    <t>40221</t>
  </si>
  <si>
    <t>其他机械钢筋制作安装</t>
  </si>
  <si>
    <t>t</t>
  </si>
  <si>
    <t>限载标志牌</t>
  </si>
  <si>
    <t>标识牌（烧制瓷砖300*400）</t>
  </si>
  <si>
    <t>块</t>
  </si>
  <si>
    <t>二</t>
  </si>
  <si>
    <t>田间道路工程</t>
  </si>
  <si>
    <t>田间主道</t>
  </si>
  <si>
    <t>80001</t>
  </si>
  <si>
    <t>路床(槽)压实</t>
  </si>
  <si>
    <t>1000m2</t>
  </si>
  <si>
    <t>80007+80008*10换</t>
  </si>
  <si>
    <t>灰土路基 厚度200mm</t>
  </si>
  <si>
    <t>80043+80044*3换</t>
  </si>
  <si>
    <t>水泥混凝土路面 厚度180mm~换:商品混凝土 C25</t>
  </si>
  <si>
    <t>80045+80046*(-2)换</t>
  </si>
  <si>
    <t>培路肩 培肩厚度180mm</t>
  </si>
  <si>
    <t>40282</t>
  </si>
  <si>
    <t>胀缝 沥青木板</t>
  </si>
  <si>
    <t>40280</t>
  </si>
  <si>
    <t>缩缝 沥青油毡 二毡三油</t>
  </si>
  <si>
    <t>整修道路</t>
  </si>
  <si>
    <t>三</t>
  </si>
  <si>
    <t>其他工程</t>
  </si>
  <si>
    <t>工程标志牌</t>
  </si>
  <si>
    <t>套</t>
  </si>
  <si>
    <t>10001</t>
  </si>
  <si>
    <t>人工挖土方 Ⅰ、Ⅱ类土</t>
  </si>
  <si>
    <t>建筑物土方回填 机械夯填</t>
  </si>
  <si>
    <t>30069换</t>
  </si>
  <si>
    <t>浆砌砖 基础~换:砌筑砂浆 M7.5 水泥32.5</t>
  </si>
  <si>
    <t>30075+30078*0换</t>
  </si>
  <si>
    <t>砌体砂浆抹面 厚15mm 平面 ~换:防水砂浆 1：3</t>
  </si>
  <si>
    <t>30071换</t>
  </si>
  <si>
    <t>贴瓷片~换:砌筑砂浆 M7.5 水泥32.5 换:瓷片</t>
  </si>
  <si>
    <t>定制瓷片</t>
  </si>
  <si>
    <t>m2</t>
  </si>
  <si>
    <t>次要标志牌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</si>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</sst>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00_ "/>
    <numFmt numFmtId="180" formatCode="0.00_ "/>
  </numFmts>
  <fonts count="48">
    <font>
      <sz val="10"/>
      <color indexed="8"/>
      <name val="Arial"/>
      <family val="2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workbookViewId="0" topLeftCell="A1">
      <selection activeCell="J39" sqref="J39"/>
    </sheetView>
  </sheetViews>
  <sheetFormatPr defaultColWidth="9.140625" defaultRowHeight="12.75"/>
  <cols>
    <col min="1" max="1" width="4.7109375" style="1" customWidth="1"/>
    <col min="2" max="2" width="9.421875" style="1" customWidth="1"/>
    <col min="3" max="3" width="32.57421875" style="1" customWidth="1"/>
    <col min="4" max="4" width="6.57421875" style="1" customWidth="1"/>
    <col min="5" max="5" width="9.28125" style="1" customWidth="1"/>
    <col min="6" max="6" width="11.421875" style="1" customWidth="1"/>
    <col min="7" max="7" width="11.7109375" style="1" customWidth="1"/>
    <col min="8" max="8" width="3.421875" style="1" customWidth="1"/>
    <col min="9" max="9" width="17.140625" style="1" customWidth="1"/>
    <col min="10" max="10" width="14.00390625" style="1" customWidth="1"/>
    <col min="11" max="12" width="12.8515625" style="1" bestFit="1" customWidth="1"/>
    <col min="13" max="16384" width="9.140625" style="1" customWidth="1"/>
  </cols>
  <sheetData>
    <row r="1" spans="1:7" ht="21" customHeight="1">
      <c r="A1" s="2"/>
      <c r="B1" s="3" t="s">
        <v>0</v>
      </c>
      <c r="C1" s="3" t="s">
        <v>0</v>
      </c>
      <c r="D1" s="4" t="s">
        <v>0</v>
      </c>
      <c r="E1" s="4" t="s">
        <v>0</v>
      </c>
      <c r="F1" s="4" t="s">
        <v>0</v>
      </c>
      <c r="G1" s="4" t="s">
        <v>0</v>
      </c>
    </row>
    <row r="2" spans="1:7" ht="60" customHeight="1">
      <c r="A2" s="5" t="s">
        <v>1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</row>
    <row r="3" spans="1:7" ht="21" customHeight="1">
      <c r="A3" s="6" t="s">
        <v>2</v>
      </c>
      <c r="B3" s="6"/>
      <c r="C3" s="6"/>
      <c r="D3" s="6"/>
      <c r="E3" s="6"/>
      <c r="F3" s="7" t="s">
        <v>3</v>
      </c>
      <c r="G3" s="7" t="s">
        <v>0</v>
      </c>
    </row>
    <row r="4" spans="1:7" ht="21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</row>
    <row r="5" spans="1:7" ht="21" customHeight="1">
      <c r="A5" s="8" t="s">
        <v>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</row>
    <row r="6" spans="1:7" ht="27" customHeight="1">
      <c r="A6" s="8" t="s">
        <v>17</v>
      </c>
      <c r="B6" s="9" t="s">
        <v>0</v>
      </c>
      <c r="C6" s="10" t="s">
        <v>18</v>
      </c>
      <c r="D6" s="11" t="s">
        <v>0</v>
      </c>
      <c r="E6" s="12" t="s">
        <v>0</v>
      </c>
      <c r="F6" s="12"/>
      <c r="G6" s="13"/>
    </row>
    <row r="7" spans="1:7" ht="27" customHeight="1">
      <c r="A7" s="8" t="s">
        <v>19</v>
      </c>
      <c r="B7" s="9" t="s">
        <v>0</v>
      </c>
      <c r="C7" s="10" t="s">
        <v>20</v>
      </c>
      <c r="D7" s="11" t="s">
        <v>21</v>
      </c>
      <c r="E7" s="14">
        <v>0.744</v>
      </c>
      <c r="F7" s="12"/>
      <c r="G7" s="12"/>
    </row>
    <row r="8" spans="1:7" ht="27" customHeight="1">
      <c r="A8" s="8" t="s">
        <v>0</v>
      </c>
      <c r="B8" s="15" t="s">
        <v>22</v>
      </c>
      <c r="C8" s="16" t="s">
        <v>23</v>
      </c>
      <c r="D8" s="17" t="s">
        <v>24</v>
      </c>
      <c r="E8" s="18">
        <v>20.088</v>
      </c>
      <c r="F8" s="19"/>
      <c r="G8" s="19"/>
    </row>
    <row r="9" spans="1:7" ht="27" customHeight="1">
      <c r="A9" s="8" t="s">
        <v>25</v>
      </c>
      <c r="B9" s="9" t="s">
        <v>0</v>
      </c>
      <c r="C9" s="10" t="s">
        <v>26</v>
      </c>
      <c r="D9" s="11" t="s">
        <v>27</v>
      </c>
      <c r="E9" s="14">
        <v>2</v>
      </c>
      <c r="F9" s="12"/>
      <c r="G9" s="12"/>
    </row>
    <row r="10" spans="1:7" ht="27" customHeight="1">
      <c r="A10" s="8" t="s">
        <v>0</v>
      </c>
      <c r="B10" s="9" t="s">
        <v>28</v>
      </c>
      <c r="C10" s="10" t="s">
        <v>29</v>
      </c>
      <c r="D10" s="11" t="s">
        <v>24</v>
      </c>
      <c r="E10" s="14">
        <v>1.429</v>
      </c>
      <c r="F10" s="12"/>
      <c r="G10" s="12"/>
    </row>
    <row r="11" spans="1:7" ht="27" customHeight="1">
      <c r="A11" s="8" t="s">
        <v>0</v>
      </c>
      <c r="B11" s="9" t="s">
        <v>30</v>
      </c>
      <c r="C11" s="10" t="s">
        <v>31</v>
      </c>
      <c r="D11" s="11" t="s">
        <v>24</v>
      </c>
      <c r="E11" s="14">
        <v>0.6356</v>
      </c>
      <c r="F11" s="12"/>
      <c r="G11" s="12"/>
    </row>
    <row r="12" spans="1:7" ht="27" customHeight="1">
      <c r="A12" s="8" t="s">
        <v>0</v>
      </c>
      <c r="B12" s="9" t="s">
        <v>32</v>
      </c>
      <c r="C12" s="10" t="s">
        <v>33</v>
      </c>
      <c r="D12" s="11" t="s">
        <v>24</v>
      </c>
      <c r="E12" s="14">
        <v>0.1008</v>
      </c>
      <c r="F12" s="12"/>
      <c r="G12" s="12"/>
    </row>
    <row r="13" spans="1:7" ht="27" customHeight="1">
      <c r="A13" s="8" t="s">
        <v>0</v>
      </c>
      <c r="B13" s="9" t="s">
        <v>34</v>
      </c>
      <c r="C13" s="10" t="s">
        <v>35</v>
      </c>
      <c r="D13" s="11" t="s">
        <v>24</v>
      </c>
      <c r="E13" s="14">
        <v>0.2025</v>
      </c>
      <c r="F13" s="12"/>
      <c r="G13" s="12"/>
    </row>
    <row r="14" spans="1:7" ht="27" customHeight="1">
      <c r="A14" s="8" t="s">
        <v>0</v>
      </c>
      <c r="B14" s="9" t="s">
        <v>36</v>
      </c>
      <c r="C14" s="10" t="s">
        <v>37</v>
      </c>
      <c r="D14" s="11" t="s">
        <v>24</v>
      </c>
      <c r="E14" s="14">
        <v>0.0426</v>
      </c>
      <c r="F14" s="12"/>
      <c r="G14" s="12"/>
    </row>
    <row r="15" spans="1:7" ht="27" customHeight="1">
      <c r="A15" s="8" t="s">
        <v>0</v>
      </c>
      <c r="B15" s="9" t="s">
        <v>38</v>
      </c>
      <c r="C15" s="10" t="s">
        <v>39</v>
      </c>
      <c r="D15" s="11" t="s">
        <v>24</v>
      </c>
      <c r="E15" s="14">
        <v>0.1095</v>
      </c>
      <c r="F15" s="12"/>
      <c r="G15" s="12"/>
    </row>
    <row r="16" spans="1:7" ht="27" customHeight="1">
      <c r="A16" s="8" t="s">
        <v>0</v>
      </c>
      <c r="B16" s="9" t="s">
        <v>40</v>
      </c>
      <c r="C16" s="10" t="s">
        <v>41</v>
      </c>
      <c r="D16" s="11" t="s">
        <v>24</v>
      </c>
      <c r="E16" s="14">
        <v>0.1095</v>
      </c>
      <c r="F16" s="12"/>
      <c r="G16" s="12"/>
    </row>
    <row r="17" spans="1:7" ht="35.25" customHeight="1">
      <c r="A17" s="8" t="s">
        <v>0</v>
      </c>
      <c r="B17" s="9" t="s">
        <v>42</v>
      </c>
      <c r="C17" s="10" t="s">
        <v>43</v>
      </c>
      <c r="D17" s="11" t="s">
        <v>24</v>
      </c>
      <c r="E17" s="14">
        <v>0.1095</v>
      </c>
      <c r="F17" s="12"/>
      <c r="G17" s="12"/>
    </row>
    <row r="18" spans="1:7" ht="27" customHeight="1">
      <c r="A18" s="8" t="s">
        <v>0</v>
      </c>
      <c r="B18" s="9" t="s">
        <v>44</v>
      </c>
      <c r="C18" s="10" t="s">
        <v>45</v>
      </c>
      <c r="D18" s="11" t="s">
        <v>24</v>
      </c>
      <c r="E18" s="14">
        <v>0.036</v>
      </c>
      <c r="F18" s="12"/>
      <c r="G18" s="12"/>
    </row>
    <row r="19" spans="1:7" ht="27" customHeight="1">
      <c r="A19" s="8" t="s">
        <v>0</v>
      </c>
      <c r="B19" s="9" t="s">
        <v>36</v>
      </c>
      <c r="C19" s="10" t="s">
        <v>46</v>
      </c>
      <c r="D19" s="11" t="s">
        <v>24</v>
      </c>
      <c r="E19" s="14">
        <v>0.0135</v>
      </c>
      <c r="F19" s="12"/>
      <c r="G19" s="12"/>
    </row>
    <row r="20" spans="1:7" ht="27" customHeight="1">
      <c r="A20" s="8" t="s">
        <v>0</v>
      </c>
      <c r="B20" s="9" t="s">
        <v>47</v>
      </c>
      <c r="C20" s="10" t="s">
        <v>48</v>
      </c>
      <c r="D20" s="11" t="s">
        <v>24</v>
      </c>
      <c r="E20" s="14">
        <v>0.003</v>
      </c>
      <c r="F20" s="12"/>
      <c r="G20" s="12"/>
    </row>
    <row r="21" spans="1:7" ht="27" customHeight="1">
      <c r="A21" s="8" t="s">
        <v>0</v>
      </c>
      <c r="B21" s="9" t="s">
        <v>49</v>
      </c>
      <c r="C21" s="10" t="s">
        <v>50</v>
      </c>
      <c r="D21" s="11" t="s">
        <v>51</v>
      </c>
      <c r="E21" s="14">
        <v>0.06</v>
      </c>
      <c r="F21" s="12"/>
      <c r="G21" s="12"/>
    </row>
    <row r="22" spans="1:7" ht="27" customHeight="1">
      <c r="A22" s="8" t="s">
        <v>0</v>
      </c>
      <c r="B22" s="9" t="s">
        <v>52</v>
      </c>
      <c r="C22" s="10" t="s">
        <v>53</v>
      </c>
      <c r="D22" s="11" t="s">
        <v>51</v>
      </c>
      <c r="E22" s="14">
        <v>0.066</v>
      </c>
      <c r="F22" s="12"/>
      <c r="G22" s="12"/>
    </row>
    <row r="23" spans="1:7" ht="27" customHeight="1">
      <c r="A23" s="8" t="s">
        <v>0</v>
      </c>
      <c r="B23" s="9" t="s">
        <v>54</v>
      </c>
      <c r="C23" s="10" t="s">
        <v>55</v>
      </c>
      <c r="D23" s="11" t="s">
        <v>56</v>
      </c>
      <c r="E23" s="14">
        <v>0.4</v>
      </c>
      <c r="F23" s="12"/>
      <c r="G23" s="12"/>
    </row>
    <row r="24" spans="1:7" ht="27" customHeight="1">
      <c r="A24" s="8" t="s">
        <v>0</v>
      </c>
      <c r="B24" s="9" t="s">
        <v>57</v>
      </c>
      <c r="C24" s="10" t="s">
        <v>58</v>
      </c>
      <c r="D24" s="11" t="s">
        <v>59</v>
      </c>
      <c r="E24" s="14">
        <v>2.128</v>
      </c>
      <c r="F24" s="12"/>
      <c r="G24" s="12"/>
    </row>
    <row r="25" spans="1:7" ht="27" customHeight="1">
      <c r="A25" s="8" t="s">
        <v>0</v>
      </c>
      <c r="B25" s="9" t="s">
        <v>0</v>
      </c>
      <c r="C25" s="10" t="s">
        <v>60</v>
      </c>
      <c r="D25" s="11" t="s">
        <v>0</v>
      </c>
      <c r="E25" s="14">
        <v>4</v>
      </c>
      <c r="F25" s="12"/>
      <c r="G25" s="12"/>
    </row>
    <row r="26" spans="1:7" ht="27" customHeight="1">
      <c r="A26" s="8" t="s">
        <v>0</v>
      </c>
      <c r="B26" s="9" t="s">
        <v>0</v>
      </c>
      <c r="C26" s="10" t="s">
        <v>61</v>
      </c>
      <c r="D26" s="11" t="s">
        <v>62</v>
      </c>
      <c r="E26" s="14">
        <v>2</v>
      </c>
      <c r="F26" s="12"/>
      <c r="G26" s="12"/>
    </row>
    <row r="27" spans="1:10" ht="27" customHeight="1">
      <c r="A27" s="8" t="s">
        <v>63</v>
      </c>
      <c r="B27" s="9" t="s">
        <v>0</v>
      </c>
      <c r="C27" s="16" t="s">
        <v>64</v>
      </c>
      <c r="D27" s="17" t="s">
        <v>0</v>
      </c>
      <c r="E27" s="18" t="s">
        <v>0</v>
      </c>
      <c r="F27" s="19"/>
      <c r="G27" s="20"/>
      <c r="I27" s="28"/>
      <c r="J27" s="28"/>
    </row>
    <row r="28" spans="1:10" ht="27" customHeight="1">
      <c r="A28" s="8" t="s">
        <v>19</v>
      </c>
      <c r="B28" s="9" t="s">
        <v>0</v>
      </c>
      <c r="C28" s="10" t="s">
        <v>65</v>
      </c>
      <c r="D28" s="11" t="s">
        <v>21</v>
      </c>
      <c r="E28" s="21">
        <v>2.177</v>
      </c>
      <c r="F28" s="12"/>
      <c r="G28" s="12"/>
      <c r="I28" s="29"/>
      <c r="J28" s="28"/>
    </row>
    <row r="29" spans="1:10" ht="27" customHeight="1">
      <c r="A29" s="8" t="s">
        <v>0</v>
      </c>
      <c r="B29" s="9" t="s">
        <v>66</v>
      </c>
      <c r="C29" s="10" t="s">
        <v>67</v>
      </c>
      <c r="D29" s="11" t="s">
        <v>68</v>
      </c>
      <c r="E29" s="18">
        <f>E28*4.6</f>
        <v>10.014199999999999</v>
      </c>
      <c r="F29" s="19"/>
      <c r="G29" s="19"/>
      <c r="I29" s="28"/>
      <c r="J29" s="28"/>
    </row>
    <row r="30" spans="1:10" ht="27" customHeight="1">
      <c r="A30" s="8" t="s">
        <v>0</v>
      </c>
      <c r="B30" s="9" t="s">
        <v>69</v>
      </c>
      <c r="C30" s="10" t="s">
        <v>70</v>
      </c>
      <c r="D30" s="11" t="s">
        <v>68</v>
      </c>
      <c r="E30" s="14">
        <f>E28*4.6</f>
        <v>10.014199999999999</v>
      </c>
      <c r="F30" s="12"/>
      <c r="G30" s="12"/>
      <c r="I30" s="28"/>
      <c r="J30" s="28"/>
    </row>
    <row r="31" spans="1:10" ht="27" customHeight="1">
      <c r="A31" s="8" t="s">
        <v>0</v>
      </c>
      <c r="B31" s="9" t="s">
        <v>71</v>
      </c>
      <c r="C31" s="10" t="s">
        <v>72</v>
      </c>
      <c r="D31" s="11" t="s">
        <v>68</v>
      </c>
      <c r="E31" s="18">
        <f>E28*4</f>
        <v>8.708</v>
      </c>
      <c r="F31" s="19"/>
      <c r="G31" s="19"/>
      <c r="I31" s="28"/>
      <c r="J31" s="28"/>
    </row>
    <row r="32" spans="1:10" ht="27" customHeight="1">
      <c r="A32" s="8" t="s">
        <v>0</v>
      </c>
      <c r="B32" s="9" t="s">
        <v>73</v>
      </c>
      <c r="C32" s="10" t="s">
        <v>74</v>
      </c>
      <c r="D32" s="11" t="s">
        <v>68</v>
      </c>
      <c r="E32" s="14">
        <f>E28*2.35586286666</f>
        <v>5.12871346071882</v>
      </c>
      <c r="F32" s="12"/>
      <c r="G32" s="12"/>
      <c r="I32" s="28"/>
      <c r="J32" s="28"/>
    </row>
    <row r="33" spans="1:10" ht="27" customHeight="1">
      <c r="A33" s="8" t="s">
        <v>0</v>
      </c>
      <c r="B33" s="9" t="s">
        <v>75</v>
      </c>
      <c r="C33" s="10" t="s">
        <v>76</v>
      </c>
      <c r="D33" s="11" t="s">
        <v>51</v>
      </c>
      <c r="E33" s="14">
        <f>E28*0.0357206644</f>
        <v>0.0777638863988</v>
      </c>
      <c r="F33" s="12"/>
      <c r="G33" s="12"/>
      <c r="I33" s="28"/>
      <c r="J33" s="28"/>
    </row>
    <row r="34" spans="1:10" ht="27" customHeight="1">
      <c r="A34" s="8" t="s">
        <v>0</v>
      </c>
      <c r="B34" s="9" t="s">
        <v>77</v>
      </c>
      <c r="C34" s="10" t="s">
        <v>78</v>
      </c>
      <c r="D34" s="11" t="s">
        <v>51</v>
      </c>
      <c r="E34" s="14">
        <f>E28*0.47967749342</f>
        <v>1.04425790317534</v>
      </c>
      <c r="F34" s="12"/>
      <c r="G34" s="12"/>
      <c r="I34" s="28"/>
      <c r="J34" s="28"/>
    </row>
    <row r="35" spans="1:10" ht="27" customHeight="1">
      <c r="A35" s="8" t="s">
        <v>25</v>
      </c>
      <c r="B35" s="9" t="s">
        <v>0</v>
      </c>
      <c r="C35" s="10" t="s">
        <v>79</v>
      </c>
      <c r="D35" s="11" t="s">
        <v>21</v>
      </c>
      <c r="E35" s="14">
        <v>3.34216</v>
      </c>
      <c r="F35" s="12"/>
      <c r="G35" s="12"/>
      <c r="I35" s="30"/>
      <c r="J35" s="31"/>
    </row>
    <row r="36" spans="1:10" ht="27" customHeight="1">
      <c r="A36" s="8" t="s">
        <v>0</v>
      </c>
      <c r="B36" s="9" t="s">
        <v>66</v>
      </c>
      <c r="C36" s="16" t="s">
        <v>67</v>
      </c>
      <c r="D36" s="17" t="s">
        <v>68</v>
      </c>
      <c r="E36" s="18">
        <f>E35*4.6</f>
        <v>15.373935999999999</v>
      </c>
      <c r="F36" s="19"/>
      <c r="G36" s="19"/>
      <c r="I36" s="28"/>
      <c r="J36" s="28"/>
    </row>
    <row r="37" spans="1:7" ht="27" customHeight="1">
      <c r="A37" s="22" t="s">
        <v>0</v>
      </c>
      <c r="B37" s="15" t="s">
        <v>71</v>
      </c>
      <c r="C37" s="16" t="s">
        <v>72</v>
      </c>
      <c r="D37" s="17" t="s">
        <v>68</v>
      </c>
      <c r="E37" s="18">
        <f>E35*4</f>
        <v>13.36864</v>
      </c>
      <c r="F37" s="19"/>
      <c r="G37" s="19"/>
    </row>
    <row r="38" spans="1:7" ht="27" customHeight="1">
      <c r="A38" s="8" t="s">
        <v>0</v>
      </c>
      <c r="B38" s="9" t="s">
        <v>75</v>
      </c>
      <c r="C38" s="10" t="s">
        <v>76</v>
      </c>
      <c r="D38" s="11" t="s">
        <v>51</v>
      </c>
      <c r="E38" s="14">
        <f>E35*0.03663131454</f>
        <v>0.1224277142030064</v>
      </c>
      <c r="F38" s="12"/>
      <c r="G38" s="12"/>
    </row>
    <row r="39" spans="1:7" ht="27" customHeight="1">
      <c r="A39" s="8" t="s">
        <v>0</v>
      </c>
      <c r="B39" s="9" t="s">
        <v>77</v>
      </c>
      <c r="C39" s="10" t="s">
        <v>78</v>
      </c>
      <c r="D39" s="11" t="s">
        <v>51</v>
      </c>
      <c r="E39" s="14">
        <f>E35*0.47969578565</f>
        <v>1.603220066968004</v>
      </c>
      <c r="F39" s="12"/>
      <c r="G39" s="12"/>
    </row>
    <row r="40" spans="1:7" ht="27" customHeight="1">
      <c r="A40" s="8" t="s">
        <v>80</v>
      </c>
      <c r="B40" s="9" t="s">
        <v>0</v>
      </c>
      <c r="C40" s="10" t="s">
        <v>81</v>
      </c>
      <c r="D40" s="11" t="s">
        <v>0</v>
      </c>
      <c r="E40" s="14" t="s">
        <v>0</v>
      </c>
      <c r="F40" s="12"/>
      <c r="G40" s="13"/>
    </row>
    <row r="41" spans="1:7" ht="27" customHeight="1">
      <c r="A41" s="8" t="s">
        <v>19</v>
      </c>
      <c r="B41" s="9" t="s">
        <v>0</v>
      </c>
      <c r="C41" s="10" t="s">
        <v>82</v>
      </c>
      <c r="D41" s="11" t="s">
        <v>83</v>
      </c>
      <c r="E41" s="14">
        <v>7</v>
      </c>
      <c r="F41" s="12"/>
      <c r="G41" s="12"/>
    </row>
    <row r="42" spans="1:9" ht="27" customHeight="1">
      <c r="A42" s="8" t="s">
        <v>0</v>
      </c>
      <c r="B42" s="9" t="s">
        <v>84</v>
      </c>
      <c r="C42" s="10" t="s">
        <v>85</v>
      </c>
      <c r="D42" s="11" t="s">
        <v>24</v>
      </c>
      <c r="E42" s="14">
        <f>E41*0.0056</f>
        <v>0.0392</v>
      </c>
      <c r="F42" s="12"/>
      <c r="G42" s="12"/>
      <c r="I42" s="32"/>
    </row>
    <row r="43" spans="1:9" ht="27" customHeight="1">
      <c r="A43" s="8" t="s">
        <v>0</v>
      </c>
      <c r="B43" s="9" t="s">
        <v>30</v>
      </c>
      <c r="C43" s="10" t="s">
        <v>86</v>
      </c>
      <c r="D43" s="11" t="s">
        <v>24</v>
      </c>
      <c r="E43" s="14">
        <f>E41*0.0047</f>
        <v>0.0329</v>
      </c>
      <c r="F43" s="12"/>
      <c r="G43" s="12"/>
      <c r="I43" s="32"/>
    </row>
    <row r="44" spans="1:9" ht="27" customHeight="1">
      <c r="A44" s="8" t="s">
        <v>0</v>
      </c>
      <c r="B44" s="9" t="s">
        <v>87</v>
      </c>
      <c r="C44" s="10" t="s">
        <v>88</v>
      </c>
      <c r="D44" s="11" t="s">
        <v>24</v>
      </c>
      <c r="E44" s="14">
        <f>E41*0.0047</f>
        <v>0.0329</v>
      </c>
      <c r="F44" s="12"/>
      <c r="G44" s="12"/>
      <c r="I44" s="32"/>
    </row>
    <row r="45" spans="1:9" ht="27" customHeight="1">
      <c r="A45" s="8" t="s">
        <v>0</v>
      </c>
      <c r="B45" s="9" t="s">
        <v>89</v>
      </c>
      <c r="C45" s="10" t="s">
        <v>90</v>
      </c>
      <c r="D45" s="11" t="s">
        <v>51</v>
      </c>
      <c r="E45" s="14">
        <f>E41*0.037</f>
        <v>0.259</v>
      </c>
      <c r="F45" s="12"/>
      <c r="G45" s="12"/>
      <c r="I45" s="29"/>
    </row>
    <row r="46" spans="1:9" ht="27" customHeight="1">
      <c r="A46" s="8" t="s">
        <v>0</v>
      </c>
      <c r="B46" s="9" t="s">
        <v>91</v>
      </c>
      <c r="C46" s="10" t="s">
        <v>92</v>
      </c>
      <c r="D46" s="11" t="s">
        <v>24</v>
      </c>
      <c r="E46" s="14">
        <f>E41*0.008925</f>
        <v>0.062475</v>
      </c>
      <c r="F46" s="12"/>
      <c r="G46" s="12"/>
      <c r="I46" s="29"/>
    </row>
    <row r="47" spans="1:9" ht="27" customHeight="1">
      <c r="A47" s="8" t="s">
        <v>0</v>
      </c>
      <c r="B47" s="9" t="s">
        <v>0</v>
      </c>
      <c r="C47" s="10" t="s">
        <v>93</v>
      </c>
      <c r="D47" s="11" t="s">
        <v>94</v>
      </c>
      <c r="E47" s="14">
        <f>E41*0.96</f>
        <v>6.72</v>
      </c>
      <c r="F47" s="12"/>
      <c r="G47" s="12"/>
      <c r="I47" s="29"/>
    </row>
    <row r="48" spans="1:7" ht="27" customHeight="1">
      <c r="A48" s="8" t="s">
        <v>25</v>
      </c>
      <c r="B48" s="9" t="s">
        <v>0</v>
      </c>
      <c r="C48" s="10" t="s">
        <v>95</v>
      </c>
      <c r="D48" s="11" t="s">
        <v>83</v>
      </c>
      <c r="E48" s="14">
        <v>3</v>
      </c>
      <c r="F48" s="12"/>
      <c r="G48" s="12"/>
    </row>
    <row r="49" spans="1:7" ht="27" customHeight="1">
      <c r="A49" s="8" t="s">
        <v>0</v>
      </c>
      <c r="B49" s="9" t="s">
        <v>84</v>
      </c>
      <c r="C49" s="10" t="s">
        <v>85</v>
      </c>
      <c r="D49" s="11" t="s">
        <v>24</v>
      </c>
      <c r="E49" s="14">
        <f>E48*0.007</f>
        <v>0.021</v>
      </c>
      <c r="F49" s="12"/>
      <c r="G49" s="12"/>
    </row>
    <row r="50" spans="1:7" ht="27" customHeight="1">
      <c r="A50" s="8" t="s">
        <v>0</v>
      </c>
      <c r="B50" s="9" t="s">
        <v>30</v>
      </c>
      <c r="C50" s="10" t="s">
        <v>86</v>
      </c>
      <c r="D50" s="11" t="s">
        <v>24</v>
      </c>
      <c r="E50" s="14">
        <f>E48*0.0055</f>
        <v>0.0165</v>
      </c>
      <c r="F50" s="12"/>
      <c r="G50" s="12"/>
    </row>
    <row r="51" spans="1:7" ht="27" customHeight="1">
      <c r="A51" s="8" t="s">
        <v>0</v>
      </c>
      <c r="B51" s="9" t="s">
        <v>87</v>
      </c>
      <c r="C51" s="10" t="s">
        <v>88</v>
      </c>
      <c r="D51" s="11" t="s">
        <v>24</v>
      </c>
      <c r="E51" s="14">
        <f>E48*0.0087</f>
        <v>0.026099999999999998</v>
      </c>
      <c r="F51" s="12"/>
      <c r="G51" s="12"/>
    </row>
    <row r="52" spans="1:7" ht="27" customHeight="1">
      <c r="A52" s="8" t="s">
        <v>0</v>
      </c>
      <c r="B52" s="9" t="s">
        <v>89</v>
      </c>
      <c r="C52" s="10" t="s">
        <v>90</v>
      </c>
      <c r="D52" s="11" t="s">
        <v>51</v>
      </c>
      <c r="E52" s="14">
        <f>E48*0.0728</f>
        <v>0.2184</v>
      </c>
      <c r="F52" s="12"/>
      <c r="G52" s="12"/>
    </row>
    <row r="53" spans="1:7" ht="27" customHeight="1">
      <c r="A53" s="8" t="s">
        <v>0</v>
      </c>
      <c r="B53" s="9" t="s">
        <v>91</v>
      </c>
      <c r="C53" s="10" t="s">
        <v>92</v>
      </c>
      <c r="D53" s="11" t="s">
        <v>24</v>
      </c>
      <c r="E53" s="14">
        <f>E48*0.00364</f>
        <v>0.01092</v>
      </c>
      <c r="F53" s="12"/>
      <c r="G53" s="12"/>
    </row>
    <row r="54" spans="1:7" ht="21" customHeight="1">
      <c r="A54" s="11" t="s">
        <v>96</v>
      </c>
      <c r="B54" s="11" t="s">
        <v>0</v>
      </c>
      <c r="C54" s="11" t="s">
        <v>0</v>
      </c>
      <c r="D54" s="23" t="s">
        <v>0</v>
      </c>
      <c r="E54" s="12" t="s">
        <v>0</v>
      </c>
      <c r="F54" s="12"/>
      <c r="G54" s="24"/>
    </row>
    <row r="55" spans="1:7" ht="29.25" customHeight="1">
      <c r="A55" s="25"/>
      <c r="B55" s="26"/>
      <c r="C55" s="26"/>
      <c r="D55" s="26"/>
      <c r="E55" s="27" t="s">
        <v>0</v>
      </c>
      <c r="F55" s="27" t="s">
        <v>0</v>
      </c>
      <c r="G55" s="27" t="s">
        <v>0</v>
      </c>
    </row>
    <row r="56" spans="1:7" ht="4.5" customHeight="1">
      <c r="A56" s="4" t="s">
        <v>0</v>
      </c>
      <c r="B56" s="4" t="s">
        <v>0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</row>
  </sheetData>
  <sheetProtection/>
  <mergeCells count="6">
    <mergeCell ref="A2:G2"/>
    <mergeCell ref="A3:E3"/>
    <mergeCell ref="F3:G3"/>
    <mergeCell ref="A54:C54"/>
    <mergeCell ref="A55:D55"/>
    <mergeCell ref="A4:A5"/>
  </mergeCells>
  <printOptions horizontalCentered="1"/>
  <pageMargins left="0.59" right="0.3" top="0.79" bottom="0.39" header="0.51" footer="0.3"/>
  <pageSetup blackAndWhite="1" horizontalDpi="600" verticalDpi="600" orientation="portrait" paperSize="9"/>
  <headerFooter scaleWithDoc="0" alignWithMargins="0">
    <oddFooter>&amp;R&amp;[页码]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zhongxin</cp:lastModifiedBy>
  <dcterms:created xsi:type="dcterms:W3CDTF">2018-10-25T01:05:22Z</dcterms:created>
  <dcterms:modified xsi:type="dcterms:W3CDTF">2018-11-20T00:53:05Z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2052-10.1.0.7521</vt:lpwstr>
  </property>
</Properties>
</file>